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3BA76FFB-2FF0-49FE-96D1-4FB5E510D170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Formula Operacion" sheetId="1" r:id="rId1"/>
    <sheet name="NO TRAQUETO" sheetId="4" r:id="rId2"/>
    <sheet name="Papelería Planet" sheetId="3" r:id="rId3"/>
    <sheet name="Hoja1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3" l="1"/>
  <c r="I29" i="3"/>
  <c r="I31" i="3"/>
  <c r="I30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F13" i="3"/>
  <c r="I12" i="3"/>
  <c r="I11" i="3"/>
  <c r="I10" i="3"/>
  <c r="I9" i="3"/>
  <c r="I8" i="3"/>
  <c r="I7" i="3"/>
  <c r="I7" i="5"/>
  <c r="G27" i="3"/>
  <c r="G26" i="3"/>
  <c r="G25" i="3"/>
  <c r="G24" i="3"/>
  <c r="G23" i="3"/>
  <c r="G22" i="3"/>
  <c r="G21" i="3"/>
  <c r="G20" i="3"/>
  <c r="F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H7" i="5"/>
  <c r="G7" i="5"/>
  <c r="F18" i="3"/>
  <c r="F23" i="3"/>
  <c r="G8" i="5"/>
  <c r="F27" i="3"/>
  <c r="F26" i="3"/>
  <c r="F25" i="3"/>
  <c r="F24" i="3"/>
  <c r="F22" i="3"/>
  <c r="F21" i="3"/>
  <c r="F19" i="3"/>
  <c r="F17" i="3"/>
  <c r="F16" i="3"/>
  <c r="F15" i="3"/>
  <c r="F9" i="3"/>
  <c r="F14" i="3"/>
  <c r="F12" i="3"/>
  <c r="F11" i="3"/>
  <c r="F10" i="3"/>
  <c r="F8" i="3"/>
  <c r="F7" i="3"/>
  <c r="H7" i="3" s="1"/>
  <c r="I9" i="5"/>
  <c r="I8" i="5"/>
  <c r="H9" i="5"/>
  <c r="H8" i="5"/>
  <c r="F8" i="5"/>
  <c r="F9" i="5"/>
  <c r="G9" i="5" s="1"/>
  <c r="F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504-11</author>
  </authors>
  <commentList>
    <comment ref="A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H7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I7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504-11</author>
  </authors>
  <commentList>
    <comment ref="A7" authorId="0" shapeId="0" xr:uid="{96C2B9E6-1AB9-46A2-B86F-5506738E1577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 xr:uid="{EBA5267B-6629-461E-98D4-4A97C97C1C39}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 xr:uid="{C62E0D39-886A-4AA8-B41C-B6AB27586FF2}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 xr:uid="{3B7CA343-804C-4D18-AE84-0E0649F57BAC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 xr:uid="{62CE2D96-B11B-4168-94CF-FFCE13DD3EC6}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 xr:uid="{E747A74B-8770-46FA-9A68-0ADBF8B480C2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 xr:uid="{99C0DF5F-761E-4C41-AB80-37FD1CDCF722}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H7" authorId="0" shapeId="0" xr:uid="{94473E2C-584C-4AA4-B0E5-8B98725ADDF9}">
      <text>
        <r>
          <rPr>
            <sz val="9"/>
            <color indexed="81"/>
            <rFont val="Tahoma"/>
            <family val="2"/>
          </rPr>
          <t xml:space="preserve">
ES IGUAL AL SUBTOTAL POR EL 3,5%</t>
        </r>
      </text>
    </comment>
    <comment ref="I7" authorId="0" shapeId="0" xr:uid="{B3FF1CCB-F3D2-4460-A77D-B2EF5705D72F}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<sst xmlns="http://schemas.openxmlformats.org/spreadsheetml/2006/main" count="89" uniqueCount="71">
  <si>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</si>
  <si>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</si>
  <si>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</si>
  <si>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</si>
  <si>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</si>
  <si>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</si>
  <si>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</si>
  <si>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</si>
  <si>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</si>
  <si>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</si>
  <si>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</si>
  <si>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+</t>
  </si>
  <si>
    <t>Resta</t>
  </si>
  <si>
    <t xml:space="preserve"> -</t>
  </si>
  <si>
    <t>Soy un ser maravilloso y soy merecedor de todo lo bueno(legal) de la vida</t>
  </si>
  <si>
    <t>PAPELERIA PLANET</t>
  </si>
  <si>
    <t>PLANILLA DE VENTAS</t>
  </si>
  <si>
    <t>FACTURA</t>
  </si>
  <si>
    <t>CLIENTE</t>
  </si>
  <si>
    <t>PRODUCTO</t>
  </si>
  <si>
    <t>CANTIDAD</t>
  </si>
  <si>
    <t>V/ UNITARIO</t>
  </si>
  <si>
    <t xml:space="preserve">VALOR BRUTO </t>
  </si>
  <si>
    <t>IVA</t>
  </si>
  <si>
    <t>R/FUENTE</t>
  </si>
  <si>
    <t>TOTAL A PAGAR</t>
  </si>
  <si>
    <t>COLEGIO NUESTRA SEÑORA DEL ROSARIO</t>
  </si>
  <si>
    <t xml:space="preserve">CAJA DE RESMAS TAMAÑO CARTA X 15 </t>
  </si>
  <si>
    <t>SECRETARIA DE TRANSPORTES Y T RANSITO GIRARDOTA</t>
  </si>
  <si>
    <t>RECARGA DE TONER EPSON</t>
  </si>
  <si>
    <t>LITOGRAFIA EDIARTE</t>
  </si>
  <si>
    <t>TALONARIO DE CAJA MENOR T. GRANDE</t>
  </si>
  <si>
    <t>OFICINA DE ABOGADOS Y CIA</t>
  </si>
  <si>
    <t>AGENDA TAMAÑO PERSONAL</t>
  </si>
  <si>
    <t>COMFAMA GIRARDOTA</t>
  </si>
  <si>
    <t xml:space="preserve"> CARPETAS A-Z</t>
  </si>
  <si>
    <t>ALCALDIA MUNICIPAL DE BARBOSA</t>
  </si>
  <si>
    <t xml:space="preserve">CARPETAS PARA ARCHIVO TAMAÑO OFICIO </t>
  </si>
  <si>
    <t>JARDIN NUEVO AMANCER</t>
  </si>
  <si>
    <t>VINILOS PRISMACOLOR</t>
  </si>
  <si>
    <t>CORONA S.A</t>
  </si>
  <si>
    <t>PAQUETE DE SOBRES PARA CARTA X 12</t>
  </si>
  <si>
    <t>ENKA DE COLOMBIA</t>
  </si>
  <si>
    <t>LIBRO CONTABLE</t>
  </si>
  <si>
    <t>COOPERATIVA JOHN F KENEDY</t>
  </si>
  <si>
    <t>BOLIGRAFOS TINTA MOJADA</t>
  </si>
  <si>
    <t>COTRAFA</t>
  </si>
  <si>
    <t>CAJA DE CLIPS MARIPOSA X 100 U.</t>
  </si>
  <si>
    <t>SUPERMERCADO LA BONANZA</t>
  </si>
  <si>
    <t>ROLLOS PARA IMPRESORA DE CAJA X 6 U.</t>
  </si>
  <si>
    <t>RESTAURANTE JYM</t>
  </si>
  <si>
    <t>BLOCK TAMAÑO OFICIO CUADRCULADO</t>
  </si>
  <si>
    <t>CORPORACION ARTES Y OFICIOS</t>
  </si>
  <si>
    <t>CAJA DE MARCADORES NEGRO PARA TABLERO X 10 U.</t>
  </si>
  <si>
    <t>CASA DE LA CULTURA PEDRITO RUIZ</t>
  </si>
  <si>
    <t>GRAPADORA MEDIANA</t>
  </si>
  <si>
    <t xml:space="preserve">HOSPITAL SAN RAFAEL </t>
  </si>
  <si>
    <t>CAJA DE RESMAS PAPEL TROQUELADO BLANCO X 20 U.</t>
  </si>
  <si>
    <t>ALMACEN VARIEDADES KRISTY</t>
  </si>
  <si>
    <t>TINTA PELIKAN PARA SELLOS</t>
  </si>
  <si>
    <t>CONSTRUCCIONES CARLOS E. RESTREPO</t>
  </si>
  <si>
    <t>CAJA LAPIZ MIRADO No. 2   X12 U</t>
  </si>
  <si>
    <t>FERRETERIA  COMO EN CASA</t>
  </si>
  <si>
    <t>CAJA DE LEGAJADORES X 12 U</t>
  </si>
  <si>
    <t>DEPOSITO CALICHE</t>
  </si>
  <si>
    <t>CAJA DE LAPICEROS KILOMETRICO X 12 U</t>
  </si>
  <si>
    <t>COLEGIO ATANACIO GIRARDOT</t>
  </si>
  <si>
    <t>BLOCK DE DIBUJO TECNICO</t>
  </si>
  <si>
    <t>PROMEDIO DE VENTAS</t>
  </si>
  <si>
    <t>VENTA MAXIMA</t>
  </si>
  <si>
    <t>VENTA MINIMA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</si>
</sst>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0" fillId="0" borderId="0" xfId="1" applyNumberFormat="1" applyFont="1"/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166" fontId="0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166" fontId="0" fillId="0" borderId="15" xfId="1" applyNumberFormat="1" applyFont="1" applyBorder="1" applyAlignment="1">
      <alignment horizontal="center"/>
    </xf>
    <xf numFmtId="166" fontId="2" fillId="0" borderId="16" xfId="1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166" fontId="0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3" borderId="0" xfId="0" applyFont="1" applyFill="1"/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0" fontId="0" fillId="0" borderId="26" xfId="0" applyBorder="1" applyAlignment="1">
      <alignment horizontal="left" wrapText="1"/>
    </xf>
    <xf numFmtId="3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29" xfId="0" applyBorder="1" applyAlignment="1">
      <alignment horizontal="left" wrapText="1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8" xfId="0" applyBorder="1" applyAlignment="1">
      <alignment horizontal="left"/>
    </xf>
    <xf numFmtId="0" fontId="0" fillId="0" borderId="31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35" xfId="0" applyBorder="1"/>
    <xf numFmtId="0" fontId="10" fillId="0" borderId="34" xfId="0" applyFont="1" applyBorder="1"/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6" fontId="0" fillId="0" borderId="13" xfId="1" applyNumberFormat="1" applyFont="1" applyBorder="1" applyAlignment="1">
      <alignment horizontal="center" vertical="center" wrapText="1"/>
    </xf>
    <xf numFmtId="166" fontId="0" fillId="0" borderId="15" xfId="1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6" fontId="2" fillId="0" borderId="16" xfId="1" applyNumberFormat="1" applyFont="1" applyBorder="1" applyAlignment="1">
      <alignment horizontal="center" vertical="center" wrapText="1"/>
    </xf>
    <xf numFmtId="166" fontId="2" fillId="0" borderId="14" xfId="1" applyNumberFormat="1" applyFont="1" applyBorder="1" applyAlignment="1">
      <alignment horizontal="center" vertical="center" wrapText="1"/>
    </xf>
    <xf numFmtId="166" fontId="0" fillId="0" borderId="33" xfId="0" applyNumberFormat="1" applyBorder="1"/>
    <xf numFmtId="166" fontId="0" fillId="0" borderId="0" xfId="0" applyNumberForma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166230</xdr:colOff>
      <xdr:row>0</xdr:row>
      <xdr:rowOff>28575</xdr:rowOff>
    </xdr:from>
    <xdr:to>
      <xdr:col>2</xdr:col>
      <xdr:colOff>269451</xdr:colOff>
      <xdr:row>4</xdr:row>
      <xdr:rowOff>47625</xdr:rowOff>
    </xdr:to>
    <xdr:pic>
      <xdr:nvPicPr>
        <xdr:cNvPr id="2" name="Picture 12" descr="https://encrypted-tbn1.gstatic.com/images?q=tbn:ANd9GcRb3pPtPhmYF8kT7cjc-zqjuy7rduMH_p_dH6-SA1I7pVbuCrTt">
          <a:extLst>
            <a:ext uri="{FF2B5EF4-FFF2-40B4-BE49-F238E27FC236}">
              <a16:creationId xmlns:a16="http://schemas.microsoft.com/office/drawing/2014/main" id="{48EE757D-762D-4334-AC80-1D74A701D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230" y="28575"/>
          <a:ext cx="1627221" cy="1228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workbookViewId="0">
      <selection sqref="A1:C1"/>
    </sheetView>
  </sheetViews>
  <sheetFormatPr baseColWidth="10" defaultColWidth="11.42578125" defaultRowHeight="15" x14ac:dyDescent="0.25"/>
  <cols>
    <col min="1" max="1" width="14.85546875" bestFit="1" customWidth="1"/>
  </cols>
  <sheetData>
    <row r="1" spans="1:3" ht="15.75" thickBot="1" x14ac:dyDescent="0.3">
      <c r="A1" s="55" t="s">
        <v>0</v>
      </c>
      <c r="B1" s="56"/>
      <c r="C1" s="57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11</v>
      </c>
      <c r="C6" s="4">
        <v>3</v>
      </c>
    </row>
    <row r="7" spans="1:3" ht="15.75" thickBot="1" x14ac:dyDescent="0.3">
      <c r="A7" s="5" t="s">
        <v>12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CFBC2-01EF-48D3-9A08-9318D591CA14}">
  <dimension ref="D5"/>
  <sheetViews>
    <sheetView workbookViewId="0">
      <selection activeCell="D6" sqref="D6"/>
    </sheetView>
  </sheetViews>
  <sheetFormatPr baseColWidth="10" defaultColWidth="11.42578125" defaultRowHeight="15" x14ac:dyDescent="0.25"/>
  <sheetData>
    <row r="5" spans="4:4" x14ac:dyDescent="0.25">
      <c r="D5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1"/>
  <sheetViews>
    <sheetView tabSelected="1" topLeftCell="A13" zoomScale="93" zoomScaleNormal="93" workbookViewId="0">
      <selection activeCell="I32" sqref="I32"/>
    </sheetView>
  </sheetViews>
  <sheetFormatPr baseColWidth="10" defaultColWidth="11.42578125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4" bestFit="1" customWidth="1"/>
    <col min="8" max="8" width="13" bestFit="1" customWidth="1"/>
    <col min="9" max="9" width="20" customWidth="1"/>
  </cols>
  <sheetData>
    <row r="1" spans="1:11" x14ac:dyDescent="0.25">
      <c r="A1" s="24"/>
      <c r="B1" s="24"/>
      <c r="C1" s="24"/>
      <c r="D1" s="24"/>
      <c r="E1" s="24"/>
      <c r="F1" s="24"/>
      <c r="G1" s="24"/>
      <c r="H1" s="24"/>
      <c r="I1" s="24"/>
    </row>
    <row r="2" spans="1:11" ht="33.75" x14ac:dyDescent="0.25">
      <c r="A2" s="58" t="s">
        <v>15</v>
      </c>
      <c r="B2" s="58"/>
      <c r="C2" s="58"/>
      <c r="D2" s="58"/>
      <c r="E2" s="58"/>
      <c r="F2" s="58"/>
      <c r="G2" s="58"/>
      <c r="H2" s="58"/>
      <c r="I2" s="58"/>
    </row>
    <row r="3" spans="1:11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11" ht="31.5" x14ac:dyDescent="0.5">
      <c r="A4" s="59" t="s">
        <v>16</v>
      </c>
      <c r="B4" s="59"/>
      <c r="C4" s="59"/>
      <c r="D4" s="59"/>
      <c r="E4" s="59"/>
      <c r="F4" s="59"/>
      <c r="G4" s="59"/>
      <c r="H4" s="59"/>
      <c r="I4" s="59"/>
    </row>
    <row r="5" spans="1:11" ht="24.75" customHeight="1" thickBot="1" x14ac:dyDescent="0.3">
      <c r="A5" s="24"/>
      <c r="B5" s="24"/>
      <c r="C5" s="24"/>
      <c r="D5" s="24"/>
      <c r="E5" s="24"/>
      <c r="F5" s="24"/>
      <c r="G5" s="24"/>
      <c r="H5" s="24"/>
      <c r="I5" s="24"/>
    </row>
    <row r="6" spans="1:11" ht="22.5" customHeight="1" thickBot="1" x14ac:dyDescent="0.3">
      <c r="A6" s="25" t="s">
        <v>17</v>
      </c>
      <c r="B6" s="26" t="s">
        <v>18</v>
      </c>
      <c r="C6" s="27" t="s">
        <v>19</v>
      </c>
      <c r="D6" s="22" t="s">
        <v>20</v>
      </c>
      <c r="E6" s="22" t="s">
        <v>21</v>
      </c>
      <c r="F6" s="22" t="s">
        <v>22</v>
      </c>
      <c r="G6" s="22" t="s">
        <v>23</v>
      </c>
      <c r="H6" s="22" t="s">
        <v>24</v>
      </c>
      <c r="I6" s="23" t="s">
        <v>25</v>
      </c>
      <c r="J6" s="12"/>
    </row>
    <row r="7" spans="1:11" ht="51" customHeight="1" x14ac:dyDescent="0.25">
      <c r="A7" s="28">
        <v>654</v>
      </c>
      <c r="B7" s="35" t="s">
        <v>26</v>
      </c>
      <c r="C7" s="29" t="s">
        <v>27</v>
      </c>
      <c r="D7" s="13">
        <v>20</v>
      </c>
      <c r="E7" s="14">
        <v>54780</v>
      </c>
      <c r="F7" s="14">
        <f t="shared" ref="F7:F27" si="0">D7*E7</f>
        <v>1095600</v>
      </c>
      <c r="G7" s="54">
        <f t="shared" ref="G7:G27" si="1">F7*16%</f>
        <v>175296</v>
      </c>
      <c r="H7" s="14">
        <f>F7*3.5%</f>
        <v>38346.000000000007</v>
      </c>
      <c r="I7" s="15">
        <f t="shared" ref="I7:I27" si="2">F7+G7-H7</f>
        <v>1232550</v>
      </c>
    </row>
    <row r="8" spans="1:11" ht="30" x14ac:dyDescent="0.25">
      <c r="A8" s="30">
        <v>655</v>
      </c>
      <c r="B8" s="36" t="s">
        <v>28</v>
      </c>
      <c r="C8" s="31" t="s">
        <v>29</v>
      </c>
      <c r="D8" s="16">
        <v>20</v>
      </c>
      <c r="E8" s="17">
        <v>22544</v>
      </c>
      <c r="F8" s="17">
        <f t="shared" si="0"/>
        <v>450880</v>
      </c>
      <c r="G8" s="17">
        <f t="shared" si="1"/>
        <v>72140.800000000003</v>
      </c>
      <c r="H8" s="17">
        <v>15781</v>
      </c>
      <c r="I8" s="18">
        <f t="shared" si="2"/>
        <v>507239.8</v>
      </c>
      <c r="K8" s="11"/>
    </row>
    <row r="9" spans="1:11" ht="30" x14ac:dyDescent="0.25">
      <c r="A9" s="30">
        <v>656</v>
      </c>
      <c r="B9" s="36" t="s">
        <v>30</v>
      </c>
      <c r="C9" s="32" t="s">
        <v>31</v>
      </c>
      <c r="D9" s="16">
        <v>20</v>
      </c>
      <c r="E9" s="17">
        <v>870</v>
      </c>
      <c r="F9" s="17">
        <f t="shared" si="0"/>
        <v>17400</v>
      </c>
      <c r="G9" s="17">
        <f t="shared" si="1"/>
        <v>2784</v>
      </c>
      <c r="H9" s="17">
        <v>609</v>
      </c>
      <c r="I9" s="18">
        <f t="shared" si="2"/>
        <v>19575</v>
      </c>
      <c r="K9" s="11"/>
    </row>
    <row r="10" spans="1:11" x14ac:dyDescent="0.25">
      <c r="A10" s="30">
        <v>657</v>
      </c>
      <c r="B10" s="37" t="s">
        <v>32</v>
      </c>
      <c r="C10" s="31" t="s">
        <v>33</v>
      </c>
      <c r="D10" s="16">
        <v>20</v>
      </c>
      <c r="E10" s="17">
        <v>9105</v>
      </c>
      <c r="F10" s="17">
        <f t="shared" si="0"/>
        <v>182100</v>
      </c>
      <c r="G10" s="17">
        <f t="shared" si="1"/>
        <v>29136</v>
      </c>
      <c r="H10" s="17">
        <v>6374</v>
      </c>
      <c r="I10" s="18">
        <f t="shared" si="2"/>
        <v>204862</v>
      </c>
      <c r="K10" s="11"/>
    </row>
    <row r="11" spans="1:11" ht="15.75" thickBot="1" x14ac:dyDescent="0.3">
      <c r="A11" s="30">
        <v>658</v>
      </c>
      <c r="B11" s="37" t="s">
        <v>34</v>
      </c>
      <c r="C11" s="31" t="s">
        <v>35</v>
      </c>
      <c r="D11" s="16">
        <v>20</v>
      </c>
      <c r="E11" s="17">
        <v>6700</v>
      </c>
      <c r="F11" s="17">
        <f t="shared" si="0"/>
        <v>134000</v>
      </c>
      <c r="G11" s="17">
        <f t="shared" si="1"/>
        <v>21440</v>
      </c>
      <c r="H11" s="17">
        <v>4690</v>
      </c>
      <c r="I11" s="18">
        <f t="shared" si="2"/>
        <v>150750</v>
      </c>
      <c r="K11" s="11"/>
    </row>
    <row r="12" spans="1:11" ht="30.75" thickBot="1" x14ac:dyDescent="0.3">
      <c r="A12" s="30">
        <v>659</v>
      </c>
      <c r="B12" s="36" t="s">
        <v>36</v>
      </c>
      <c r="C12" s="32" t="s">
        <v>37</v>
      </c>
      <c r="D12" s="16">
        <v>20</v>
      </c>
      <c r="E12" s="17">
        <v>8537</v>
      </c>
      <c r="F12" s="17">
        <f t="shared" si="0"/>
        <v>170740</v>
      </c>
      <c r="G12" s="17">
        <f t="shared" si="1"/>
        <v>27318.400000000001</v>
      </c>
      <c r="H12" s="17">
        <v>5976</v>
      </c>
      <c r="I12" s="18">
        <f t="shared" si="2"/>
        <v>192082.4</v>
      </c>
      <c r="K12" s="11"/>
    </row>
    <row r="13" spans="1:11" ht="15.75" thickBot="1" x14ac:dyDescent="0.3">
      <c r="A13" s="30">
        <v>660</v>
      </c>
      <c r="B13" s="36" t="s">
        <v>38</v>
      </c>
      <c r="C13" s="32" t="s">
        <v>39</v>
      </c>
      <c r="D13" s="16">
        <v>20</v>
      </c>
      <c r="E13" s="17">
        <v>920</v>
      </c>
      <c r="F13" s="17">
        <f t="shared" si="0"/>
        <v>18400</v>
      </c>
      <c r="G13" s="17">
        <f t="shared" si="1"/>
        <v>2944</v>
      </c>
      <c r="H13" s="17">
        <v>644</v>
      </c>
      <c r="I13" s="18">
        <f t="shared" si="2"/>
        <v>20700</v>
      </c>
    </row>
    <row r="14" spans="1:11" ht="15.75" thickBot="1" x14ac:dyDescent="0.3">
      <c r="A14" s="30">
        <v>661</v>
      </c>
      <c r="B14" s="36" t="s">
        <v>40</v>
      </c>
      <c r="C14" s="32" t="s">
        <v>41</v>
      </c>
      <c r="D14" s="16">
        <v>20</v>
      </c>
      <c r="E14" s="17">
        <v>3300</v>
      </c>
      <c r="F14" s="17">
        <f t="shared" si="0"/>
        <v>66000</v>
      </c>
      <c r="G14" s="17">
        <f t="shared" si="1"/>
        <v>10560</v>
      </c>
      <c r="H14" s="17">
        <v>2310</v>
      </c>
      <c r="I14" s="18">
        <f t="shared" si="2"/>
        <v>74250</v>
      </c>
    </row>
    <row r="15" spans="1:11" ht="15.75" thickBot="1" x14ac:dyDescent="0.3">
      <c r="A15" s="30">
        <v>662</v>
      </c>
      <c r="B15" s="36" t="s">
        <v>42</v>
      </c>
      <c r="C15" s="32" t="s">
        <v>43</v>
      </c>
      <c r="D15" s="16">
        <v>20</v>
      </c>
      <c r="E15" s="17">
        <v>5400</v>
      </c>
      <c r="F15" s="17">
        <f t="shared" si="0"/>
        <v>108000</v>
      </c>
      <c r="G15" s="17">
        <f t="shared" si="1"/>
        <v>17280</v>
      </c>
      <c r="H15" s="17">
        <v>3780</v>
      </c>
      <c r="I15" s="18">
        <f t="shared" si="2"/>
        <v>121500</v>
      </c>
    </row>
    <row r="16" spans="1:11" ht="15.75" thickBot="1" x14ac:dyDescent="0.3">
      <c r="A16" s="30">
        <v>663</v>
      </c>
      <c r="B16" s="36" t="s">
        <v>44</v>
      </c>
      <c r="C16" s="32" t="s">
        <v>45</v>
      </c>
      <c r="D16" s="16">
        <v>20</v>
      </c>
      <c r="E16" s="17">
        <v>1105</v>
      </c>
      <c r="F16" s="17">
        <f t="shared" si="0"/>
        <v>22100</v>
      </c>
      <c r="G16" s="17">
        <f t="shared" si="1"/>
        <v>3536</v>
      </c>
      <c r="H16" s="17">
        <v>774</v>
      </c>
      <c r="I16" s="18">
        <f t="shared" si="2"/>
        <v>24862</v>
      </c>
    </row>
    <row r="17" spans="1:9" ht="15.75" thickBot="1" x14ac:dyDescent="0.3">
      <c r="A17" s="30">
        <v>664</v>
      </c>
      <c r="B17" s="36" t="s">
        <v>46</v>
      </c>
      <c r="C17" s="32" t="s">
        <v>47</v>
      </c>
      <c r="D17" s="16">
        <v>20</v>
      </c>
      <c r="E17" s="17">
        <v>1000</v>
      </c>
      <c r="F17" s="17">
        <f t="shared" si="0"/>
        <v>20000</v>
      </c>
      <c r="G17" s="17">
        <f t="shared" si="1"/>
        <v>3200</v>
      </c>
      <c r="H17" s="17">
        <v>700</v>
      </c>
      <c r="I17" s="18">
        <f t="shared" si="2"/>
        <v>22500</v>
      </c>
    </row>
    <row r="18" spans="1:9" ht="30.75" thickBot="1" x14ac:dyDescent="0.3">
      <c r="A18" s="30">
        <v>665</v>
      </c>
      <c r="B18" s="36" t="s">
        <v>48</v>
      </c>
      <c r="C18" s="32" t="s">
        <v>49</v>
      </c>
      <c r="D18" s="16">
        <v>20</v>
      </c>
      <c r="E18" s="17">
        <v>6270</v>
      </c>
      <c r="F18" s="17">
        <f t="shared" si="0"/>
        <v>125400</v>
      </c>
      <c r="G18" s="17">
        <f t="shared" si="1"/>
        <v>20064</v>
      </c>
      <c r="H18" s="17">
        <v>4389</v>
      </c>
      <c r="I18" s="18">
        <f t="shared" si="2"/>
        <v>141075</v>
      </c>
    </row>
    <row r="19" spans="1:9" ht="30.75" thickBot="1" x14ac:dyDescent="0.3">
      <c r="A19" s="30">
        <v>666</v>
      </c>
      <c r="B19" s="36" t="s">
        <v>50</v>
      </c>
      <c r="C19" s="32" t="s">
        <v>51</v>
      </c>
      <c r="D19" s="16">
        <v>20</v>
      </c>
      <c r="E19" s="17">
        <v>800</v>
      </c>
      <c r="F19" s="17">
        <f t="shared" si="0"/>
        <v>16000</v>
      </c>
      <c r="G19" s="17">
        <f t="shared" si="1"/>
        <v>2560</v>
      </c>
      <c r="H19" s="17">
        <v>560</v>
      </c>
      <c r="I19" s="18">
        <f t="shared" si="2"/>
        <v>18000</v>
      </c>
    </row>
    <row r="20" spans="1:9" ht="30.75" thickBot="1" x14ac:dyDescent="0.3">
      <c r="A20" s="30">
        <v>667</v>
      </c>
      <c r="B20" s="36" t="s">
        <v>52</v>
      </c>
      <c r="C20" s="32" t="s">
        <v>53</v>
      </c>
      <c r="D20" s="16">
        <v>20</v>
      </c>
      <c r="E20" s="17">
        <v>10478</v>
      </c>
      <c r="F20" s="17">
        <f t="shared" si="0"/>
        <v>209560</v>
      </c>
      <c r="G20" s="17">
        <f t="shared" si="1"/>
        <v>33529.599999999999</v>
      </c>
      <c r="H20" s="17">
        <v>7335</v>
      </c>
      <c r="I20" s="18">
        <f t="shared" si="2"/>
        <v>235754.6</v>
      </c>
    </row>
    <row r="21" spans="1:9" ht="15.75" thickBot="1" x14ac:dyDescent="0.3">
      <c r="A21" s="30">
        <v>668</v>
      </c>
      <c r="B21" s="36" t="s">
        <v>54</v>
      </c>
      <c r="C21" s="32" t="s">
        <v>55</v>
      </c>
      <c r="D21" s="16">
        <v>20</v>
      </c>
      <c r="E21" s="17">
        <v>4607</v>
      </c>
      <c r="F21" s="17">
        <f t="shared" si="0"/>
        <v>92140</v>
      </c>
      <c r="G21" s="17">
        <f t="shared" si="1"/>
        <v>14742.4</v>
      </c>
      <c r="H21" s="17">
        <v>3225</v>
      </c>
      <c r="I21" s="18">
        <f t="shared" si="2"/>
        <v>103657.4</v>
      </c>
    </row>
    <row r="22" spans="1:9" ht="30.75" thickBot="1" x14ac:dyDescent="0.3">
      <c r="A22" s="30">
        <v>669</v>
      </c>
      <c r="B22" s="36" t="s">
        <v>56</v>
      </c>
      <c r="C22" s="32" t="s">
        <v>57</v>
      </c>
      <c r="D22" s="16">
        <v>20</v>
      </c>
      <c r="E22" s="17">
        <v>62360</v>
      </c>
      <c r="F22" s="17">
        <f t="shared" si="0"/>
        <v>1247200</v>
      </c>
      <c r="G22" s="17">
        <f t="shared" si="1"/>
        <v>199552</v>
      </c>
      <c r="H22" s="17">
        <v>43652</v>
      </c>
      <c r="I22" s="18">
        <f t="shared" si="2"/>
        <v>1403100</v>
      </c>
    </row>
    <row r="23" spans="1:9" ht="15.75" thickBot="1" x14ac:dyDescent="0.3">
      <c r="A23" s="30">
        <v>670</v>
      </c>
      <c r="B23" s="36" t="s">
        <v>58</v>
      </c>
      <c r="C23" s="32" t="s">
        <v>59</v>
      </c>
      <c r="D23" s="16">
        <v>20</v>
      </c>
      <c r="E23" s="17">
        <v>1000</v>
      </c>
      <c r="F23" s="17">
        <f t="shared" si="0"/>
        <v>20000</v>
      </c>
      <c r="G23" s="17">
        <f t="shared" si="1"/>
        <v>3200</v>
      </c>
      <c r="H23" s="17">
        <v>700</v>
      </c>
      <c r="I23" s="18">
        <f t="shared" si="2"/>
        <v>22500</v>
      </c>
    </row>
    <row r="24" spans="1:9" ht="15.75" thickBot="1" x14ac:dyDescent="0.3">
      <c r="A24" s="30">
        <v>671</v>
      </c>
      <c r="B24" s="36" t="s">
        <v>60</v>
      </c>
      <c r="C24" s="32" t="s">
        <v>61</v>
      </c>
      <c r="D24" s="16">
        <v>20</v>
      </c>
      <c r="E24" s="17">
        <v>5256</v>
      </c>
      <c r="F24" s="17">
        <f t="shared" si="0"/>
        <v>105120</v>
      </c>
      <c r="G24" s="17">
        <f t="shared" si="1"/>
        <v>16819.2</v>
      </c>
      <c r="H24" s="17">
        <v>3679</v>
      </c>
      <c r="I24" s="18">
        <f t="shared" si="2"/>
        <v>118260.2</v>
      </c>
    </row>
    <row r="25" spans="1:9" ht="15.75" thickBot="1" x14ac:dyDescent="0.3">
      <c r="A25" s="30">
        <v>672</v>
      </c>
      <c r="B25" s="36" t="s">
        <v>62</v>
      </c>
      <c r="C25" s="32" t="s">
        <v>63</v>
      </c>
      <c r="D25" s="16">
        <v>20</v>
      </c>
      <c r="E25" s="17">
        <v>5148</v>
      </c>
      <c r="F25" s="17">
        <f t="shared" si="0"/>
        <v>102960</v>
      </c>
      <c r="G25" s="17">
        <f t="shared" si="1"/>
        <v>16473.599999999999</v>
      </c>
      <c r="H25" s="17">
        <v>3604</v>
      </c>
      <c r="I25" s="18">
        <f t="shared" si="2"/>
        <v>115829.6</v>
      </c>
    </row>
    <row r="26" spans="1:9" ht="30" x14ac:dyDescent="0.25">
      <c r="A26" s="30">
        <v>673</v>
      </c>
      <c r="B26" s="36" t="s">
        <v>64</v>
      </c>
      <c r="C26" s="32" t="s">
        <v>65</v>
      </c>
      <c r="D26" s="16">
        <v>20</v>
      </c>
      <c r="E26" s="17">
        <v>1990</v>
      </c>
      <c r="F26" s="17">
        <f t="shared" si="0"/>
        <v>39800</v>
      </c>
      <c r="G26" s="17">
        <f t="shared" si="1"/>
        <v>6368</v>
      </c>
      <c r="H26" s="17">
        <v>1393</v>
      </c>
      <c r="I26" s="18">
        <f t="shared" si="2"/>
        <v>44775</v>
      </c>
    </row>
    <row r="27" spans="1:9" x14ac:dyDescent="0.25">
      <c r="A27" s="33">
        <v>674</v>
      </c>
      <c r="B27" s="38" t="s">
        <v>66</v>
      </c>
      <c r="C27" s="34" t="s">
        <v>67</v>
      </c>
      <c r="D27" s="19">
        <v>20</v>
      </c>
      <c r="E27" s="20">
        <v>6986</v>
      </c>
      <c r="F27" s="20">
        <f t="shared" si="0"/>
        <v>139720</v>
      </c>
      <c r="G27" s="20">
        <f t="shared" si="1"/>
        <v>22355.200000000001</v>
      </c>
      <c r="H27" s="20">
        <v>4890</v>
      </c>
      <c r="I27" s="21">
        <f t="shared" si="2"/>
        <v>157185.20000000001</v>
      </c>
    </row>
    <row r="28" spans="1:9" ht="18.75" x14ac:dyDescent="0.3">
      <c r="B28" s="39"/>
      <c r="G28" s="41" t="s">
        <v>25</v>
      </c>
      <c r="H28" s="40"/>
      <c r="I28" s="53">
        <f>SUM(I7:I27)</f>
        <v>4931008.1999999993</v>
      </c>
    </row>
    <row r="29" spans="1:9" ht="18.75" x14ac:dyDescent="0.3">
      <c r="G29" s="41" t="s">
        <v>68</v>
      </c>
      <c r="H29" s="40"/>
      <c r="I29" s="53">
        <f>AVERAGE(I7:I27)</f>
        <v>234809.91428571424</v>
      </c>
    </row>
    <row r="30" spans="1:9" ht="19.5" thickBot="1" x14ac:dyDescent="0.35">
      <c r="G30" s="41" t="s">
        <v>69</v>
      </c>
      <c r="H30" s="40"/>
      <c r="I30" s="53">
        <f>MAX(I7:I27)</f>
        <v>1403100</v>
      </c>
    </row>
    <row r="31" spans="1:9" ht="19.5" thickBot="1" x14ac:dyDescent="0.35">
      <c r="G31" s="41" t="s">
        <v>70</v>
      </c>
      <c r="H31" s="40"/>
      <c r="I31" s="53">
        <f>MIN(I7:I27)</f>
        <v>18000</v>
      </c>
    </row>
  </sheetData>
  <mergeCells count="2">
    <mergeCell ref="A2:I2"/>
    <mergeCell ref="A4:I4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7B04A-B674-4AD7-A079-61E1E6925D71}">
  <dimension ref="A1:I9"/>
  <sheetViews>
    <sheetView topLeftCell="A4" workbookViewId="0">
      <selection activeCell="I7" sqref="I7"/>
    </sheetView>
  </sheetViews>
  <sheetFormatPr baseColWidth="10" defaultColWidth="11.42578125" defaultRowHeight="15" x14ac:dyDescent="0.25"/>
  <cols>
    <col min="6" max="6" width="12" bestFit="1" customWidth="1"/>
    <col min="9" max="9" width="12" bestFit="1" customWidth="1"/>
  </cols>
  <sheetData>
    <row r="1" spans="1:9" x14ac:dyDescent="0.25">
      <c r="A1" s="24"/>
      <c r="B1" s="24"/>
      <c r="C1" s="24"/>
      <c r="D1" s="24"/>
      <c r="E1" s="24"/>
      <c r="F1" s="24"/>
      <c r="G1" s="24"/>
      <c r="H1" s="24"/>
      <c r="I1" s="24"/>
    </row>
    <row r="2" spans="1:9" ht="33.75" x14ac:dyDescent="0.25">
      <c r="A2" s="58" t="s">
        <v>15</v>
      </c>
      <c r="B2" s="58"/>
      <c r="C2" s="58"/>
      <c r="D2" s="58"/>
      <c r="E2" s="58"/>
      <c r="F2" s="58"/>
      <c r="G2" s="58"/>
      <c r="H2" s="58"/>
      <c r="I2" s="58"/>
    </row>
    <row r="3" spans="1:9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9" ht="31.5" x14ac:dyDescent="0.5">
      <c r="A4" s="59" t="s">
        <v>16</v>
      </c>
      <c r="B4" s="59"/>
      <c r="C4" s="59"/>
      <c r="D4" s="59"/>
      <c r="E4" s="59"/>
      <c r="F4" s="59"/>
      <c r="G4" s="59"/>
      <c r="H4" s="59"/>
      <c r="I4" s="59"/>
    </row>
    <row r="5" spans="1:9" ht="15.75" thickBot="1" x14ac:dyDescent="0.3">
      <c r="A5" s="24"/>
      <c r="B5" s="24"/>
      <c r="C5" s="24"/>
      <c r="D5" s="24"/>
      <c r="E5" s="24"/>
      <c r="F5" s="24"/>
      <c r="G5" s="24"/>
      <c r="H5" s="24"/>
      <c r="I5" s="24"/>
    </row>
    <row r="6" spans="1:9" ht="30.75" thickBot="1" x14ac:dyDescent="0.3">
      <c r="A6" s="25" t="s">
        <v>17</v>
      </c>
      <c r="B6" s="26" t="s">
        <v>18</v>
      </c>
      <c r="C6" s="27" t="s">
        <v>19</v>
      </c>
      <c r="D6" s="22" t="s">
        <v>20</v>
      </c>
      <c r="E6" s="22" t="s">
        <v>21</v>
      </c>
      <c r="F6" s="42" t="s">
        <v>22</v>
      </c>
      <c r="G6" s="22" t="s">
        <v>23</v>
      </c>
      <c r="H6" s="22" t="s">
        <v>24</v>
      </c>
      <c r="I6" s="42" t="s">
        <v>25</v>
      </c>
    </row>
    <row r="7" spans="1:9" ht="75.75" thickBot="1" x14ac:dyDescent="0.3">
      <c r="A7" s="28">
        <v>654</v>
      </c>
      <c r="B7" s="44" t="s">
        <v>26</v>
      </c>
      <c r="C7" s="46" t="s">
        <v>27</v>
      </c>
      <c r="D7" s="47">
        <v>20</v>
      </c>
      <c r="E7" s="48">
        <v>54780</v>
      </c>
      <c r="F7" s="48">
        <f>D7*E7</f>
        <v>1095600</v>
      </c>
      <c r="G7" s="48">
        <f>F7*16%</f>
        <v>175296</v>
      </c>
      <c r="H7" s="48">
        <f>F7*3.5%</f>
        <v>38346.000000000007</v>
      </c>
      <c r="I7" s="52">
        <f>F7+G7-H7</f>
        <v>1232550</v>
      </c>
    </row>
    <row r="8" spans="1:9" ht="90.75" thickBot="1" x14ac:dyDescent="0.3">
      <c r="A8" s="30">
        <v>655</v>
      </c>
      <c r="B8" s="45" t="s">
        <v>28</v>
      </c>
      <c r="C8" s="43" t="s">
        <v>29</v>
      </c>
      <c r="D8" s="50">
        <v>20</v>
      </c>
      <c r="E8" s="49">
        <v>22544</v>
      </c>
      <c r="F8" s="49">
        <f>D8*E8</f>
        <v>450880</v>
      </c>
      <c r="G8" s="49">
        <f>F8*16%</f>
        <v>72140.800000000003</v>
      </c>
      <c r="H8" s="49">
        <f>F8*3.5%</f>
        <v>15780.800000000001</v>
      </c>
      <c r="I8" s="51">
        <f>F8+G8-H8</f>
        <v>507240</v>
      </c>
    </row>
    <row r="9" spans="1:9" ht="60.75" thickBot="1" x14ac:dyDescent="0.3">
      <c r="A9" s="30">
        <v>656</v>
      </c>
      <c r="B9" s="45" t="s">
        <v>30</v>
      </c>
      <c r="C9" s="43" t="s">
        <v>31</v>
      </c>
      <c r="D9" s="50">
        <v>20</v>
      </c>
      <c r="E9" s="49">
        <v>870</v>
      </c>
      <c r="F9" s="49">
        <f>D9*E9</f>
        <v>17400</v>
      </c>
      <c r="G9" s="49">
        <f>F9*16%</f>
        <v>2784</v>
      </c>
      <c r="H9" s="49">
        <f>F9*3.5%</f>
        <v>609.00000000000011</v>
      </c>
      <c r="I9" s="51">
        <f>F9+G9-H9</f>
        <v>19575</v>
      </c>
    </row>
  </sheetData>
  <mergeCells count="2">
    <mergeCell ref="A2:I2"/>
    <mergeCell ref="A4:I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 Operacion</vt:lpstr>
      <vt:lpstr>NO TRAQUETO</vt:lpstr>
      <vt:lpstr>Papelería Planet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504-11</dc:creator>
  <cp:keywords/>
  <dc:description/>
  <cp:lastModifiedBy>Usuario</cp:lastModifiedBy>
  <cp:revision/>
  <dcterms:created xsi:type="dcterms:W3CDTF">2012-10-24T23:46:11Z</dcterms:created>
  <dcterms:modified xsi:type="dcterms:W3CDTF">2024-10-05T13:46:24Z</dcterms:modified>
  <cp:category/>
  <cp:contentStatus/>
</cp:coreProperties>
</file>